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7152" activeTab="0"/>
  </bookViews>
  <sheets>
    <sheet name="Sheet1" sheetId="1" r:id="rId1"/>
    <sheet name="Sheet2" sheetId="2" r:id="rId2"/>
    <sheet name="Sheet3" sheetId="3" r:id="rId3"/>
  </sheets>
  <definedNames>
    <definedName name="dt">'Sheet1'!$C$6</definedName>
    <definedName name="qup">'Sheet1'!$C$9</definedName>
    <definedName name="rf">'Sheet1'!$C$5</definedName>
    <definedName name="s0">'Sheet1'!$C$3</definedName>
    <definedName name="stk">'Sheet1'!$C$1</definedName>
    <definedName name="up">'Sheet1'!$C$8</definedName>
    <definedName name="vol">'Sheet1'!$C$4</definedName>
  </definedNames>
  <calcPr fullCalcOnLoad="1"/>
</workbook>
</file>

<file path=xl/sharedStrings.xml><?xml version="1.0" encoding="utf-8"?>
<sst xmlns="http://schemas.openxmlformats.org/spreadsheetml/2006/main" count="12" uniqueCount="12">
  <si>
    <t>S</t>
  </si>
  <si>
    <t xml:space="preserve">sigma </t>
  </si>
  <si>
    <t>r</t>
  </si>
  <si>
    <t>dt</t>
  </si>
  <si>
    <t>u</t>
  </si>
  <si>
    <t>q</t>
  </si>
  <si>
    <t>Asset</t>
  </si>
  <si>
    <t>U = 1.13</t>
  </si>
  <si>
    <t>Euro</t>
  </si>
  <si>
    <t>K</t>
  </si>
  <si>
    <t>Barrier</t>
  </si>
  <si>
    <t>L = 0.85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</si>
</sst>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49"/>
  <sheetViews>
    <sheetView tabSelected="1" zoomScale="80" zoomScaleNormal="80" zoomScalePageLayoutView="0" workbookViewId="0" topLeftCell="A1">
      <selection activeCell="A7" sqref="A7"/>
    </sheetView>
  </sheetViews>
  <sheetFormatPr defaultColWidth="9.140625" defaultRowHeight="15"/>
  <sheetData>
    <row r="1" spans="2:3" ht="14.25">
      <c r="B1" t="s">
        <v>9</v>
      </c>
      <c r="C1">
        <v>0.5</v>
      </c>
    </row>
    <row r="2" spans="2:3" ht="14.25">
      <c r="B2" t="s">
        <v>7</v>
      </c>
      <c r="C2" t="s">
        <v>11</v>
      </c>
    </row>
    <row r="3" spans="2:3" ht="14.25">
      <c r="B3" t="s">
        <v>0</v>
      </c>
      <c r="C3">
        <v>1</v>
      </c>
    </row>
    <row r="4" spans="2:3" ht="14.25">
      <c r="B4" t="s">
        <v>1</v>
      </c>
      <c r="C4">
        <v>0.2</v>
      </c>
    </row>
    <row r="5" spans="2:3" ht="14.25">
      <c r="B5" t="s">
        <v>2</v>
      </c>
      <c r="C5">
        <v>0.02</v>
      </c>
    </row>
    <row r="6" spans="2:3" ht="14.25">
      <c r="B6" t="s">
        <v>3</v>
      </c>
      <c r="C6">
        <f>1/12</f>
        <v>0.08333333333333333</v>
      </c>
    </row>
    <row r="8" spans="2:16" ht="14.25">
      <c r="B8" t="s">
        <v>4</v>
      </c>
      <c r="C8">
        <f>EXP(vol*SQRT(dt))</f>
        <v>1.0594342369612506</v>
      </c>
      <c r="F8" s="1"/>
      <c r="G8" s="1"/>
      <c r="H8" s="1">
        <f>G9*up</f>
        <v>1.3346580738566716</v>
      </c>
      <c r="I8" s="1"/>
      <c r="J8" s="1"/>
      <c r="K8" s="1"/>
      <c r="L8" s="1"/>
      <c r="M8" s="1"/>
      <c r="N8" s="1"/>
      <c r="O8" s="1"/>
      <c r="P8" s="1">
        <f>H21</f>
        <v>0.8346580738566716</v>
      </c>
    </row>
    <row r="9" spans="2:16" ht="14.25">
      <c r="B9" t="s">
        <v>5</v>
      </c>
      <c r="C9">
        <f>(EXP(rf*dt)-1/up)/(up-1/up)</f>
        <v>0.5000080205367087</v>
      </c>
      <c r="F9" s="1"/>
      <c r="G9" s="1">
        <f>F10*up</f>
        <v>1.2597837858108483</v>
      </c>
      <c r="H9" s="1"/>
      <c r="I9" s="1"/>
      <c r="J9" s="1"/>
      <c r="K9" s="1"/>
      <c r="L9" s="1"/>
      <c r="M9" s="1"/>
      <c r="N9" s="1"/>
      <c r="O9" s="1">
        <f>G22</f>
        <v>0.7606164250853787</v>
      </c>
      <c r="P9" s="1"/>
    </row>
    <row r="10" spans="6:16" ht="14.25">
      <c r="F10" s="1">
        <f>E11*up</f>
        <v>1.1891099436471446</v>
      </c>
      <c r="G10" s="1"/>
      <c r="H10" s="1">
        <f>G11*up</f>
        <v>1.1891099436471446</v>
      </c>
      <c r="I10" s="1"/>
      <c r="J10" s="1"/>
      <c r="K10" s="1"/>
      <c r="L10" s="1"/>
      <c r="M10" s="1"/>
      <c r="N10" s="1">
        <f>F23</f>
        <v>0.6907738356198827</v>
      </c>
      <c r="O10" s="1"/>
      <c r="P10" s="1">
        <f>H23</f>
        <v>0.6891099436471446</v>
      </c>
    </row>
    <row r="11" spans="5:15" ht="14.25">
      <c r="E11">
        <f>D12*up</f>
        <v>1.1224009024456674</v>
      </c>
      <c r="G11">
        <f>F12*up</f>
        <v>1.1224009024456674</v>
      </c>
      <c r="M11">
        <f>EXP(-rf*dt)*(qup*N10+(1-qup)*N12)</f>
        <v>0.4305277825626045</v>
      </c>
      <c r="O11">
        <f>EXP(-rf*dt)*(qup*P10+(1-qup)*P12)</f>
        <v>0.3439867096475743</v>
      </c>
    </row>
    <row r="12" spans="4:16" ht="14.25">
      <c r="D12">
        <f>C13*up</f>
        <v>1.0594342369612506</v>
      </c>
      <c r="F12">
        <f>E13*up</f>
        <v>1.0594342369612506</v>
      </c>
      <c r="H12">
        <f>G13*up</f>
        <v>1.0594342369612506</v>
      </c>
      <c r="L12">
        <f>EXP(-rf*dt)*(qup*M11+(1-qup)*M13)</f>
        <v>0.2788608003155371</v>
      </c>
      <c r="N12">
        <f>EXP(-rf*dt)*(qup*O11+(1-qup)*O13)</f>
        <v>0.1717096923430164</v>
      </c>
      <c r="P12">
        <v>0</v>
      </c>
    </row>
    <row r="13" spans="2:15" ht="14.25">
      <c r="B13" t="s">
        <v>6</v>
      </c>
      <c r="C13">
        <f>s0</f>
        <v>1</v>
      </c>
      <c r="E13">
        <f>D14*up</f>
        <v>1</v>
      </c>
      <c r="G13">
        <f>F14*up</f>
        <v>1</v>
      </c>
      <c r="J13" t="s">
        <v>10</v>
      </c>
      <c r="K13">
        <f>EXP(-rf*dt)*(qup*L12+(1-qup)*L14)</f>
        <v>0.2243028701108066</v>
      </c>
      <c r="M13">
        <f>EXP(-rf*dt)*(qup*N12+(1-qup)*N14)</f>
        <v>0.1281192781563546</v>
      </c>
      <c r="O13">
        <f>EXP(-rf*dt)*(qup*P12+(1-qup)*P14)</f>
        <v>0</v>
      </c>
    </row>
    <row r="14" spans="4:16" ht="14.25">
      <c r="D14">
        <f>C13/up</f>
        <v>0.9439000224008954</v>
      </c>
      <c r="F14">
        <f>E15*up</f>
        <v>0.9439000224008954</v>
      </c>
      <c r="H14">
        <f>G15*up</f>
        <v>0.9439000224008954</v>
      </c>
      <c r="L14">
        <f>EXP(-rf*dt)*(qup*M13+(1-qup)*M15)</f>
        <v>0.1704915011897141</v>
      </c>
      <c r="N14">
        <f>EXP(-rf*dt)*(qup*O13+(1-qup)*O15)</f>
        <v>0.08495489267478425</v>
      </c>
      <c r="P14">
        <v>0</v>
      </c>
    </row>
    <row r="15" spans="5:15" ht="14.25">
      <c r="E15">
        <f>D14/up</f>
        <v>0.8909472522884109</v>
      </c>
      <c r="G15">
        <f>F16*up</f>
        <v>0.8909472522884109</v>
      </c>
      <c r="M15">
        <f>EXP(-rf*dt)*(qup*N14+(1-qup)*N16)</f>
        <v>0.2134338716154137</v>
      </c>
      <c r="O15">
        <f>EXP(-rf*dt)*(qup*P14+(1-qup)*P16)</f>
        <v>0.1701959345676037</v>
      </c>
    </row>
    <row r="16" spans="6:16" ht="14.25">
      <c r="F16" s="1">
        <f>E15/up</f>
        <v>0.8409651313930473</v>
      </c>
      <c r="G16" s="1"/>
      <c r="H16" s="1">
        <f>G17*up</f>
        <v>0.8409651313930473</v>
      </c>
      <c r="N16" s="1">
        <f>F29</f>
        <v>0.3426290233657855</v>
      </c>
      <c r="O16" s="1"/>
      <c r="P16" s="1">
        <f>H29</f>
        <v>0.3409651313930473</v>
      </c>
    </row>
    <row r="17" spans="6:16" ht="14.25">
      <c r="F17" s="1"/>
      <c r="G17" s="1">
        <f>F16/up</f>
        <v>0.7937870063602693</v>
      </c>
      <c r="H17" s="1"/>
      <c r="N17" s="1"/>
      <c r="O17" s="1">
        <f>G30</f>
        <v>0.2946196456347999</v>
      </c>
      <c r="P17" s="1"/>
    </row>
    <row r="18" spans="6:16" ht="14.25">
      <c r="F18" s="1"/>
      <c r="G18" s="1"/>
      <c r="H18" s="1">
        <f>G17/up</f>
        <v>0.7492555730849979</v>
      </c>
      <c r="N18" s="1"/>
      <c r="O18" s="1"/>
      <c r="P18" s="1">
        <f>H31</f>
        <v>0.2492555730849979</v>
      </c>
    </row>
    <row r="21" spans="6:8" ht="14.25">
      <c r="F21" s="1"/>
      <c r="G21" s="1"/>
      <c r="H21" s="1">
        <f>MAX(H8-stk,0)</f>
        <v>0.8346580738566716</v>
      </c>
    </row>
    <row r="22" spans="6:8" ht="14.25">
      <c r="F22" s="1"/>
      <c r="G22" s="1">
        <f>EXP(-rf*dt)*(qup*H21+(1-qup)*H23)</f>
        <v>0.7606164250853787</v>
      </c>
      <c r="H22" s="1"/>
    </row>
    <row r="23" spans="6:8" ht="14.25">
      <c r="F23" s="1">
        <f>EXP(-rf*dt)*(qup*G22+(1-qup)*G24)</f>
        <v>0.6907738356198827</v>
      </c>
      <c r="G23" s="1"/>
      <c r="H23" s="1">
        <f>MAX(H10-stk,0)</f>
        <v>0.6891099436471446</v>
      </c>
    </row>
    <row r="24" spans="5:7" ht="14.25">
      <c r="E24">
        <f>EXP(-rf*dt)*(qup*F23+(1-qup)*F25)</f>
        <v>0.6248946628493259</v>
      </c>
      <c r="G24">
        <f>EXP(-rf*dt)*(qup*H23+(1-qup)*H25)</f>
        <v>0.623233541720198</v>
      </c>
    </row>
    <row r="25" spans="4:8" ht="14.25">
      <c r="D25">
        <f>EXP(-rf*dt)*(qup*E24+(1-qup)*E26)</f>
        <v>0.5627564838337331</v>
      </c>
      <c r="F25">
        <f>EXP(-rf*dt)*(qup*G24+(1-qup)*G26)</f>
        <v>0.5610981289339888</v>
      </c>
      <c r="H25">
        <f>MAX(H12-stk,0)</f>
        <v>0.5594342369612506</v>
      </c>
    </row>
    <row r="26" spans="2:7" ht="14.25">
      <c r="B26" t="s">
        <v>8</v>
      </c>
      <c r="C26">
        <f>EXP(-rf*dt)*(qup*D25+(1-qup)*D27)</f>
        <v>0.5041493536805617</v>
      </c>
      <c r="E26">
        <f>EXP(-rf*dt)*(qup*F25+(1-qup)*F27)</f>
        <v>0.5024937604036587</v>
      </c>
      <c r="G26">
        <f>EXP(-rf*dt)*(qup*H25+(1-qup)*H27)</f>
        <v>0.5008326392745306</v>
      </c>
    </row>
    <row r="27" spans="4:8" ht="14.25">
      <c r="D27">
        <f>EXP(-rf*dt)*(qup*E26+(1-qup)*E28)</f>
        <v>0.44722226927337794</v>
      </c>
      <c r="F27">
        <f>EXP(-rf*dt)*(qup*G26+(1-qup)*G28)</f>
        <v>0.44556391437363363</v>
      </c>
      <c r="H27">
        <f>MAX(H14-stk,0)</f>
        <v>0.44390002240089543</v>
      </c>
    </row>
    <row r="28" spans="5:7" ht="14.25">
      <c r="E28">
        <f>EXP(-rf*dt)*(qup*F27+(1-qup)*F29)</f>
        <v>0.39344101269206955</v>
      </c>
      <c r="G28">
        <f>EXP(-rf*dt)*(qup*H27+(1-qup)*H29)</f>
        <v>0.3917798915629415</v>
      </c>
    </row>
    <row r="29" spans="6:8" ht="14.25">
      <c r="F29" s="1">
        <f>EXP(-rf*dt)*(qup*G28+(1-qup)*G30)</f>
        <v>0.3426290233657855</v>
      </c>
      <c r="G29" s="1"/>
      <c r="H29" s="1">
        <f>MAX(H16-stk,0)</f>
        <v>0.3409651313930473</v>
      </c>
    </row>
    <row r="30" spans="6:8" ht="14.25">
      <c r="F30" s="1"/>
      <c r="G30" s="1">
        <f>EXP(-rf*dt)*(qup*H29+(1-qup)*H31)</f>
        <v>0.2946196456347999</v>
      </c>
      <c r="H30" s="1"/>
    </row>
    <row r="31" spans="6:8" ht="14.25">
      <c r="F31" s="1"/>
      <c r="G31" s="1"/>
      <c r="H31" s="1">
        <f>MAX(H18-stk,0)</f>
        <v>0.2492555730849979</v>
      </c>
    </row>
    <row r="49" spans="3:13" ht="14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Sebastian</cp:lastModifiedBy>
  <dcterms:created xsi:type="dcterms:W3CDTF">2010-10-05T19:49:50Z</dcterms:created>
  <dcterms:modified xsi:type="dcterms:W3CDTF">2010-10-13T12:27:02Z</dcterms:modified>
  <cp:category/>
  <cp:version/>
  <cp:contentType/>
  <cp:contentStatus/>
</cp:coreProperties>
</file>